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375" windowWidth="15480" windowHeight="11640"/>
  </bookViews>
  <sheets>
    <sheet name="Кассовый план (2018)" sheetId="14" r:id="rId1"/>
  </sheets>
  <externalReferences>
    <externalReference r:id="rId2"/>
    <externalReference r:id="rId3"/>
  </externalReferences>
  <definedNames>
    <definedName name="_xlnm.Print_Area" localSheetId="0">'Кассовый план (2018)'!$A$1:$I$46</definedName>
  </definedNames>
  <calcPr calcId="124519"/>
</workbook>
</file>

<file path=xl/calcChain.xml><?xml version="1.0" encoding="utf-8"?>
<calcChain xmlns="http://schemas.openxmlformats.org/spreadsheetml/2006/main">
  <c r="F9" i="14"/>
  <c r="D24"/>
  <c r="I24"/>
  <c r="D23"/>
  <c r="I23"/>
  <c r="H22"/>
  <c r="G22"/>
  <c r="F22"/>
  <c r="D19"/>
  <c r="I19"/>
  <c r="D18"/>
  <c r="I18"/>
  <c r="D17"/>
  <c r="I17"/>
  <c r="D16"/>
  <c r="I16"/>
  <c r="D15"/>
  <c r="I15"/>
  <c r="D14"/>
  <c r="I14"/>
  <c r="D13"/>
  <c r="I13"/>
  <c r="I12"/>
  <c r="G9" l="1"/>
  <c r="H10"/>
  <c r="G10"/>
  <c r="E10"/>
  <c r="F10"/>
  <c r="F11" s="1"/>
  <c r="E9"/>
  <c r="H9"/>
  <c r="H11" s="1"/>
  <c r="G11" l="1"/>
  <c r="D10"/>
  <c r="C10" s="1"/>
  <c r="E11"/>
  <c r="D9"/>
  <c r="E20"/>
  <c r="I10"/>
  <c r="D11" l="1"/>
  <c r="C9"/>
  <c r="D20"/>
  <c r="C11" l="1"/>
  <c r="C20"/>
  <c r="I9"/>
</calcChain>
</file>

<file path=xl/sharedStrings.xml><?xml version="1.0" encoding="utf-8"?>
<sst xmlns="http://schemas.openxmlformats.org/spreadsheetml/2006/main" count="61" uniqueCount="61">
  <si>
    <t xml:space="preserve">тыс. рублей </t>
  </si>
  <si>
    <t>Приложение 1.</t>
  </si>
  <si>
    <t xml:space="preserve"> </t>
  </si>
  <si>
    <t xml:space="preserve">Наименование </t>
  </si>
  <si>
    <t xml:space="preserve">Уточненный план по бюджету </t>
  </si>
  <si>
    <t xml:space="preserve">Прогноз исполнения бюджета на год </t>
  </si>
  <si>
    <t xml:space="preserve">Прогноз исполнения </t>
  </si>
  <si>
    <t xml:space="preserve">Отклонение от уточнен-ного плана по бюджету 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</si>
  <si>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</si>
  <si>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</si>
  <si>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</si>
  <si>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</si>
  <si>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А </t>
  </si>
  <si>
    <t xml:space="preserve">Б </t>
  </si>
  <si>
    <t xml:space="preserve">1 </t>
  </si>
  <si>
    <t xml:space="preserve">2=3+4+5+6 </t>
  </si>
  <si>
    <t xml:space="preserve">3 </t>
  </si>
  <si>
    <t xml:space="preserve">4 </t>
  </si>
  <si>
    <t xml:space="preserve">5 </t>
  </si>
  <si>
    <t xml:space="preserve">6 </t>
  </si>
  <si>
    <t xml:space="preserve">7=2-1 </t>
  </si>
  <si>
    <t>1.1</t>
  </si>
  <si>
    <t xml:space="preserve">Доходы </t>
  </si>
  <si>
    <t>1.2</t>
  </si>
  <si>
    <t xml:space="preserve">Расходы </t>
  </si>
  <si>
    <t xml:space="preserve">1.3=1.1-1.2 </t>
  </si>
  <si>
    <t>Дефицит (профицит)</t>
  </si>
  <si>
    <t>1.4</t>
  </si>
  <si>
    <t xml:space="preserve">Источники финансирования дефицита </t>
  </si>
  <si>
    <t>1.5</t>
  </si>
  <si>
    <t xml:space="preserve">Государственные облигации </t>
  </si>
  <si>
    <t>1.5.1</t>
  </si>
  <si>
    <t xml:space="preserve">- привлечение </t>
  </si>
  <si>
    <t xml:space="preserve">1.5.2 </t>
  </si>
  <si>
    <t xml:space="preserve">- погашение </t>
  </si>
  <si>
    <t xml:space="preserve">1.6 </t>
  </si>
  <si>
    <t xml:space="preserve">Кредиты, полученные от кредитных организаций </t>
  </si>
  <si>
    <t xml:space="preserve">1.7 </t>
  </si>
  <si>
    <t xml:space="preserve">Акции и иные формы участия в капитале, находящихся в собственности </t>
  </si>
  <si>
    <t xml:space="preserve">1.8 </t>
  </si>
  <si>
    <t xml:space="preserve">Бюджетные кредиты, предоставленные юриди-ческим лицам из республиканского бюджета РД </t>
  </si>
  <si>
    <t xml:space="preserve">1.9 </t>
  </si>
  <si>
    <t xml:space="preserve">Ценные бумаги, кроме акций и иных форм участия в капитале </t>
  </si>
  <si>
    <t xml:space="preserve">1.10 </t>
  </si>
  <si>
    <t>Изменение остатков средств на счетах по исполне-нию бюджета ("+" - уменьшение, "-" - увеличение)</t>
  </si>
  <si>
    <t xml:space="preserve">1.11 </t>
  </si>
  <si>
    <t xml:space="preserve">Прогноз остатка на счетах по исполнению бюджета на начало периода </t>
  </si>
  <si>
    <t xml:space="preserve">1.12=1.11-1.10 -1.13+1.14 </t>
  </si>
  <si>
    <t xml:space="preserve">Прогноз остатка на счетах по исполнению бюджета на конец периода </t>
  </si>
  <si>
    <t xml:space="preserve">1.13 </t>
  </si>
  <si>
    <t xml:space="preserve">- размещение средств в депозиты </t>
  </si>
  <si>
    <t xml:space="preserve">1.14 </t>
  </si>
  <si>
    <t xml:space="preserve">- возврат средств </t>
  </si>
  <si>
    <t>Ответственные исполнители:</t>
  </si>
  <si>
    <t>Руководитель                                  _____________________</t>
  </si>
  <si>
    <t xml:space="preserve">                                                                      (подпись)                                                            (расшифровка подписи)</t>
  </si>
  <si>
    <t>Главный бухгалтер                        _____________________</t>
  </si>
  <si>
    <t xml:space="preserve">                                                                       (подпись)                                                          (расшифровка подписи)</t>
  </si>
  <si>
    <t>Джангишиев С.А.</t>
  </si>
  <si>
    <t>Мусалагаджиева М.Б.</t>
  </si>
  <si>
    <t>Кассовый план исполнения бюджета МО "Сельсовет "Араканский" на 2018 год</t>
  </si>
</sst>
</file>

<file path=xl/styles.xml><?xml version="1.0" encoding="utf-8"?>
<styleSheet xmlns="http://schemas.openxmlformats.org/spreadsheetml/2006/main">
  <numFmts count="1">
    <numFmt numFmtId="172" formatCode="0.00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6" fillId="0" borderId="0"/>
    <xf numFmtId="0" fontId="23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23" fillId="0" borderId="0" xfId="40"/>
    <xf numFmtId="0" fontId="24" fillId="0" borderId="0" xfId="40" applyFont="1"/>
    <xf numFmtId="0" fontId="25" fillId="0" borderId="0" xfId="40" applyFont="1" applyBorder="1" applyAlignment="1">
      <alignment horizontal="right" vertical="top" wrapText="1"/>
    </xf>
    <xf numFmtId="0" fontId="26" fillId="0" borderId="0" xfId="40" applyFont="1"/>
    <xf numFmtId="0" fontId="24" fillId="0" borderId="20" xfId="40" applyFont="1" applyBorder="1" applyAlignment="1">
      <alignment horizontal="center" vertical="top" wrapText="1"/>
    </xf>
    <xf numFmtId="0" fontId="24" fillId="0" borderId="15" xfId="40" applyFont="1" applyBorder="1" applyAlignment="1">
      <alignment horizontal="center" vertical="top" wrapText="1"/>
    </xf>
    <xf numFmtId="0" fontId="24" fillId="0" borderId="10" xfId="40" applyFont="1" applyBorder="1" applyAlignment="1">
      <alignment horizontal="center" vertical="top" wrapText="1"/>
    </xf>
    <xf numFmtId="0" fontId="24" fillId="0" borderId="18" xfId="40" applyFont="1" applyBorder="1" applyAlignment="1">
      <alignment horizontal="center" vertical="top" wrapText="1"/>
    </xf>
    <xf numFmtId="49" fontId="24" fillId="0" borderId="16" xfId="40" applyNumberFormat="1" applyFont="1" applyBorder="1" applyAlignment="1">
      <alignment horizontal="center" vertical="top" wrapText="1"/>
    </xf>
    <xf numFmtId="0" fontId="24" fillId="0" borderId="17" xfId="40" applyFont="1" applyBorder="1" applyAlignment="1">
      <alignment vertical="top" wrapText="1"/>
    </xf>
    <xf numFmtId="172" fontId="26" fillId="0" borderId="17" xfId="40" applyNumberFormat="1" applyFont="1" applyBorder="1"/>
    <xf numFmtId="172" fontId="26" fillId="0" borderId="12" xfId="40" applyNumberFormat="1" applyFont="1" applyBorder="1"/>
    <xf numFmtId="0" fontId="26" fillId="0" borderId="24" xfId="40" applyFont="1" applyBorder="1"/>
    <xf numFmtId="49" fontId="24" fillId="0" borderId="11" xfId="40" applyNumberFormat="1" applyFont="1" applyBorder="1" applyAlignment="1">
      <alignment horizontal="center" vertical="top" wrapText="1"/>
    </xf>
    <xf numFmtId="0" fontId="24" fillId="0" borderId="12" xfId="40" applyFont="1" applyBorder="1" applyAlignment="1">
      <alignment vertical="top" wrapText="1"/>
    </xf>
    <xf numFmtId="0" fontId="26" fillId="0" borderId="13" xfId="40" applyFont="1" applyBorder="1"/>
    <xf numFmtId="0" fontId="24" fillId="0" borderId="11" xfId="40" applyFont="1" applyBorder="1" applyAlignment="1">
      <alignment horizontal="center" vertical="top" wrapText="1"/>
    </xf>
    <xf numFmtId="0" fontId="26" fillId="0" borderId="12" xfId="40" applyFont="1" applyBorder="1"/>
    <xf numFmtId="0" fontId="24" fillId="0" borderId="19" xfId="40" applyFont="1" applyBorder="1" applyAlignment="1">
      <alignment horizontal="center" vertical="top" wrapText="1"/>
    </xf>
    <xf numFmtId="0" fontId="24" fillId="0" borderId="20" xfId="40" applyFont="1" applyBorder="1" applyAlignment="1">
      <alignment vertical="top" wrapText="1"/>
    </xf>
    <xf numFmtId="0" fontId="26" fillId="0" borderId="20" xfId="40" applyFont="1" applyBorder="1"/>
    <xf numFmtId="0" fontId="26" fillId="0" borderId="26" xfId="40" applyFont="1" applyBorder="1"/>
    <xf numFmtId="0" fontId="24" fillId="0" borderId="0" xfId="40" applyFont="1" applyAlignment="1">
      <alignment horizontal="justify"/>
    </xf>
    <xf numFmtId="0" fontId="24" fillId="0" borderId="0" xfId="40" applyFont="1" applyBorder="1" applyAlignment="1">
      <alignment vertical="top" wrapText="1"/>
    </xf>
    <xf numFmtId="0" fontId="24" fillId="0" borderId="28" xfId="40" applyFont="1" applyBorder="1" applyAlignment="1">
      <alignment horizontal="center" vertical="top" wrapText="1"/>
    </xf>
    <xf numFmtId="0" fontId="24" fillId="0" borderId="25" xfId="40" applyFont="1" applyBorder="1" applyAlignment="1">
      <alignment horizontal="center" vertical="top" wrapText="1"/>
    </xf>
    <xf numFmtId="0" fontId="24" fillId="0" borderId="23" xfId="40" applyFont="1" applyBorder="1" applyAlignment="1">
      <alignment horizontal="center" vertical="top" wrapText="1"/>
    </xf>
    <xf numFmtId="0" fontId="24" fillId="0" borderId="0" xfId="40" applyFont="1" applyAlignment="1">
      <alignment horizontal="left"/>
    </xf>
    <xf numFmtId="0" fontId="24" fillId="0" borderId="0" xfId="40" applyFont="1" applyAlignment="1">
      <alignment horizontal="left" vertical="top" wrapText="1"/>
    </xf>
    <xf numFmtId="0" fontId="24" fillId="0" borderId="0" xfId="40" applyFont="1" applyBorder="1" applyAlignment="1">
      <alignment horizontal="center"/>
    </xf>
    <xf numFmtId="0" fontId="27" fillId="0" borderId="0" xfId="40" applyFont="1" applyAlignment="1">
      <alignment horizontal="center"/>
    </xf>
    <xf numFmtId="0" fontId="24" fillId="0" borderId="21" xfId="40" applyFont="1" applyBorder="1" applyAlignment="1">
      <alignment horizontal="center" vertical="top" wrapText="1"/>
    </xf>
    <xf numFmtId="0" fontId="24" fillId="0" borderId="27" xfId="40" applyFont="1" applyBorder="1" applyAlignment="1">
      <alignment horizontal="center" vertical="top" wrapText="1"/>
    </xf>
    <xf numFmtId="0" fontId="24" fillId="0" borderId="22" xfId="40" applyFont="1" applyBorder="1" applyAlignment="1">
      <alignment horizontal="center" vertical="top" wrapText="1"/>
    </xf>
    <xf numFmtId="0" fontId="24" fillId="0" borderId="14" xfId="40" applyFont="1" applyBorder="1" applyAlignment="1">
      <alignment horizontal="center" vertical="top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3" xfId="39"/>
    <cellStyle name="Обычный 3 2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52;&#1054;%20&#1085;%202018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5;&#1085;&#1086;&#1079;%20&#1087;&#1086;&#1089;&#1090;&#1091;&#1087;&#1083;&#1077;&#1085;&#1080;&#1081;%20&#1074;%20&#1073;&#1102;&#1076;&#1078;&#1077;&#1090;%20&#1052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15"/>
    </sheetNames>
    <sheetDataSet>
      <sheetData sheetId="0">
        <row r="9">
          <cell r="I9">
            <v>0.5</v>
          </cell>
        </row>
        <row r="20">
          <cell r="I20">
            <v>872.26600000000008</v>
          </cell>
          <cell r="J20">
            <v>859.92500000000007</v>
          </cell>
          <cell r="K20">
            <v>859.92400000000009</v>
          </cell>
          <cell r="L20">
            <v>859.92400000000009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(2018)"/>
    </sheetNames>
    <sheetDataSet>
      <sheetData sheetId="0">
        <row r="27">
          <cell r="B27">
            <v>866.88</v>
          </cell>
          <cell r="C27">
            <v>866.88</v>
          </cell>
          <cell r="D27">
            <v>866.88</v>
          </cell>
          <cell r="E27">
            <v>866.86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85" zoomScaleNormal="120" zoomScaleSheetLayoutView="85" workbookViewId="0">
      <selection activeCell="C32" sqref="C32"/>
    </sheetView>
  </sheetViews>
  <sheetFormatPr defaultRowHeight="12.75"/>
  <cols>
    <col min="1" max="1" width="14.85546875" style="1" customWidth="1"/>
    <col min="2" max="2" width="51.140625" style="1" customWidth="1"/>
    <col min="3" max="3" width="13.28515625" style="1" customWidth="1"/>
    <col min="4" max="4" width="13.42578125" style="1" customWidth="1"/>
    <col min="5" max="5" width="10.7109375" style="1" customWidth="1"/>
    <col min="6" max="6" width="11" style="1" customWidth="1"/>
    <col min="7" max="7" width="12.140625" style="1" customWidth="1"/>
    <col min="8" max="8" width="11.140625" style="1" customWidth="1"/>
    <col min="9" max="9" width="13.42578125" style="1" customWidth="1"/>
    <col min="10" max="16384" width="9.140625" style="1"/>
  </cols>
  <sheetData>
    <row r="1" spans="1:9">
      <c r="I1" s="1" t="s">
        <v>1</v>
      </c>
    </row>
    <row r="3" spans="1:9" ht="18.75">
      <c r="A3" s="31" t="s">
        <v>60</v>
      </c>
      <c r="B3" s="31"/>
      <c r="C3" s="31"/>
      <c r="D3" s="31"/>
      <c r="E3" s="31"/>
      <c r="F3" s="31"/>
      <c r="G3" s="31"/>
      <c r="H3" s="31"/>
      <c r="I3" s="31"/>
    </row>
    <row r="4" spans="1:9" ht="6.75" customHeight="1"/>
    <row r="5" spans="1:9" ht="16.5" thickBot="1">
      <c r="I5" s="3" t="s">
        <v>0</v>
      </c>
    </row>
    <row r="6" spans="1:9" ht="50.25" customHeight="1">
      <c r="A6" s="32" t="s">
        <v>2</v>
      </c>
      <c r="B6" s="34" t="s">
        <v>3</v>
      </c>
      <c r="C6" s="34" t="s">
        <v>4</v>
      </c>
      <c r="D6" s="34" t="s">
        <v>5</v>
      </c>
      <c r="E6" s="25" t="s">
        <v>6</v>
      </c>
      <c r="F6" s="25"/>
      <c r="G6" s="25"/>
      <c r="H6" s="25"/>
      <c r="I6" s="26" t="s">
        <v>7</v>
      </c>
    </row>
    <row r="7" spans="1:9" ht="17.25" customHeight="1" thickBot="1">
      <c r="A7" s="33"/>
      <c r="B7" s="35"/>
      <c r="C7" s="35"/>
      <c r="D7" s="35"/>
      <c r="E7" s="5" t="s">
        <v>8</v>
      </c>
      <c r="F7" s="5" t="s">
        <v>9</v>
      </c>
      <c r="G7" s="5" t="s">
        <v>10</v>
      </c>
      <c r="H7" s="5" t="s">
        <v>11</v>
      </c>
      <c r="I7" s="27"/>
    </row>
    <row r="8" spans="1:9" ht="16.5" thickBot="1">
      <c r="A8" s="6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8" t="s">
        <v>20</v>
      </c>
    </row>
    <row r="9" spans="1:9" ht="15.75">
      <c r="A9" s="9" t="s">
        <v>21</v>
      </c>
      <c r="B9" s="10" t="s">
        <v>22</v>
      </c>
      <c r="C9" s="11">
        <f>D9</f>
        <v>3467.5</v>
      </c>
      <c r="D9" s="12">
        <f>E9+F9+G9+H9</f>
        <v>3467.5</v>
      </c>
      <c r="E9" s="11">
        <f>'[2]Прогноз (2018)'!B27</f>
        <v>866.88</v>
      </c>
      <c r="F9" s="11">
        <f>'[2]Прогноз (2018)'!C27</f>
        <v>866.88</v>
      </c>
      <c r="G9" s="11">
        <f>'[2]Прогноз (2018)'!D27</f>
        <v>866.88</v>
      </c>
      <c r="H9" s="11">
        <f>'[2]Прогноз (2018)'!E27</f>
        <v>866.86</v>
      </c>
      <c r="I9" s="13">
        <f>D9-C9</f>
        <v>0</v>
      </c>
    </row>
    <row r="10" spans="1:9" ht="15.75">
      <c r="A10" s="14" t="s">
        <v>23</v>
      </c>
      <c r="B10" s="15" t="s">
        <v>24</v>
      </c>
      <c r="C10" s="11">
        <f>D10</f>
        <v>3452.0390000000002</v>
      </c>
      <c r="D10" s="12">
        <f>E10+F10+G10+H10</f>
        <v>3452.0390000000002</v>
      </c>
      <c r="E10" s="11">
        <f>[1]Роспись15!I20</f>
        <v>872.26600000000008</v>
      </c>
      <c r="F10" s="11">
        <f>[1]Роспись15!J20</f>
        <v>859.92500000000007</v>
      </c>
      <c r="G10" s="11">
        <f>[1]Роспись15!K20</f>
        <v>859.92400000000009</v>
      </c>
      <c r="H10" s="11">
        <f>[1]Роспись15!L20</f>
        <v>859.92400000000009</v>
      </c>
      <c r="I10" s="16">
        <f>D10-C10</f>
        <v>0</v>
      </c>
    </row>
    <row r="11" spans="1:9" ht="15.75">
      <c r="A11" s="17" t="s">
        <v>25</v>
      </c>
      <c r="B11" s="15" t="s">
        <v>26</v>
      </c>
      <c r="C11" s="12">
        <f t="shared" ref="C11:H11" si="0">C9-C10</f>
        <v>15.460999999999785</v>
      </c>
      <c r="D11" s="12">
        <f t="shared" si="0"/>
        <v>15.460999999999785</v>
      </c>
      <c r="E11" s="12">
        <f t="shared" si="0"/>
        <v>-5.3860000000000809</v>
      </c>
      <c r="F11" s="12">
        <f t="shared" si="0"/>
        <v>6.9549999999999272</v>
      </c>
      <c r="G11" s="12">
        <f t="shared" si="0"/>
        <v>6.9559999999999036</v>
      </c>
      <c r="H11" s="12">
        <f t="shared" si="0"/>
        <v>6.9359999999999218</v>
      </c>
      <c r="I11" s="16">
        <v>0</v>
      </c>
    </row>
    <row r="12" spans="1:9" ht="15.75">
      <c r="A12" s="14" t="s">
        <v>27</v>
      </c>
      <c r="B12" s="15" t="s">
        <v>28</v>
      </c>
      <c r="C12" s="18"/>
      <c r="D12" s="18"/>
      <c r="E12" s="18"/>
      <c r="F12" s="18"/>
      <c r="G12" s="18"/>
      <c r="H12" s="18"/>
      <c r="I12" s="16">
        <f t="shared" ref="I12:I19" si="1">D12-C12</f>
        <v>0</v>
      </c>
    </row>
    <row r="13" spans="1:9" ht="15.75">
      <c r="A13" s="14" t="s">
        <v>29</v>
      </c>
      <c r="B13" s="15" t="s">
        <v>30</v>
      </c>
      <c r="C13" s="18"/>
      <c r="D13" s="18">
        <f t="shared" ref="D13:D19" si="2">E13+F13+G13+H13</f>
        <v>0</v>
      </c>
      <c r="E13" s="18"/>
      <c r="F13" s="18"/>
      <c r="G13" s="18"/>
      <c r="H13" s="18"/>
      <c r="I13" s="16">
        <f t="shared" si="1"/>
        <v>0</v>
      </c>
    </row>
    <row r="14" spans="1:9" ht="15.75">
      <c r="A14" s="14" t="s">
        <v>31</v>
      </c>
      <c r="B14" s="15" t="s">
        <v>32</v>
      </c>
      <c r="C14" s="18"/>
      <c r="D14" s="18">
        <f t="shared" si="2"/>
        <v>0</v>
      </c>
      <c r="E14" s="18"/>
      <c r="F14" s="18"/>
      <c r="G14" s="18"/>
      <c r="H14" s="18"/>
      <c r="I14" s="16">
        <f t="shared" si="1"/>
        <v>0</v>
      </c>
    </row>
    <row r="15" spans="1:9" ht="15.75">
      <c r="A15" s="17" t="s">
        <v>33</v>
      </c>
      <c r="B15" s="15" t="s">
        <v>34</v>
      </c>
      <c r="C15" s="18"/>
      <c r="D15" s="18">
        <f t="shared" si="2"/>
        <v>0</v>
      </c>
      <c r="E15" s="18"/>
      <c r="F15" s="18"/>
      <c r="G15" s="18"/>
      <c r="H15" s="18"/>
      <c r="I15" s="16">
        <f t="shared" si="1"/>
        <v>0</v>
      </c>
    </row>
    <row r="16" spans="1:9" ht="15.75">
      <c r="A16" s="17" t="s">
        <v>35</v>
      </c>
      <c r="B16" s="15" t="s">
        <v>36</v>
      </c>
      <c r="C16" s="18"/>
      <c r="D16" s="18">
        <f t="shared" si="2"/>
        <v>0</v>
      </c>
      <c r="E16" s="18"/>
      <c r="F16" s="18"/>
      <c r="G16" s="18"/>
      <c r="H16" s="18"/>
      <c r="I16" s="16">
        <f t="shared" si="1"/>
        <v>0</v>
      </c>
    </row>
    <row r="17" spans="1:9" ht="31.5">
      <c r="A17" s="17" t="s">
        <v>37</v>
      </c>
      <c r="B17" s="15" t="s">
        <v>38</v>
      </c>
      <c r="C17" s="18"/>
      <c r="D17" s="18">
        <f t="shared" si="2"/>
        <v>0</v>
      </c>
      <c r="E17" s="18"/>
      <c r="F17" s="18"/>
      <c r="G17" s="18"/>
      <c r="H17" s="18"/>
      <c r="I17" s="16">
        <f t="shared" si="1"/>
        <v>0</v>
      </c>
    </row>
    <row r="18" spans="1:9" ht="31.5">
      <c r="A18" s="17" t="s">
        <v>39</v>
      </c>
      <c r="B18" s="15" t="s">
        <v>40</v>
      </c>
      <c r="C18" s="18"/>
      <c r="D18" s="18">
        <f t="shared" si="2"/>
        <v>0</v>
      </c>
      <c r="E18" s="18"/>
      <c r="F18" s="18"/>
      <c r="G18" s="18"/>
      <c r="H18" s="18"/>
      <c r="I18" s="16">
        <f t="shared" si="1"/>
        <v>0</v>
      </c>
    </row>
    <row r="19" spans="1:9" ht="31.5">
      <c r="A19" s="17" t="s">
        <v>41</v>
      </c>
      <c r="B19" s="15" t="s">
        <v>42</v>
      </c>
      <c r="C19" s="18"/>
      <c r="D19" s="18">
        <f t="shared" si="2"/>
        <v>0</v>
      </c>
      <c r="E19" s="18"/>
      <c r="F19" s="18"/>
      <c r="G19" s="18"/>
      <c r="H19" s="18"/>
      <c r="I19" s="16">
        <f t="shared" si="1"/>
        <v>0</v>
      </c>
    </row>
    <row r="20" spans="1:9" ht="31.5" customHeight="1">
      <c r="A20" s="17" t="s">
        <v>43</v>
      </c>
      <c r="B20" s="15" t="s">
        <v>44</v>
      </c>
      <c r="C20" s="12">
        <f>C10-C9</f>
        <v>-15.460999999999785</v>
      </c>
      <c r="D20" s="12">
        <f>D10-D9</f>
        <v>-15.460999999999785</v>
      </c>
      <c r="E20" s="12">
        <f>E10-E9</f>
        <v>5.3860000000000809</v>
      </c>
      <c r="F20" s="18"/>
      <c r="G20" s="18"/>
      <c r="H20" s="18"/>
      <c r="I20" s="16">
        <v>0</v>
      </c>
    </row>
    <row r="21" spans="1:9" ht="31.5">
      <c r="A21" s="17" t="s">
        <v>45</v>
      </c>
      <c r="B21" s="15" t="s">
        <v>46</v>
      </c>
      <c r="C21" s="12">
        <v>2.9180000000000001</v>
      </c>
      <c r="D21" s="12">
        <v>2.9180000000000001</v>
      </c>
      <c r="E21" s="12">
        <v>2.9180000000000001</v>
      </c>
      <c r="F21" s="18"/>
      <c r="G21" s="18"/>
      <c r="H21" s="18"/>
      <c r="I21" s="16">
        <v>0</v>
      </c>
    </row>
    <row r="22" spans="1:9" ht="34.5" customHeight="1">
      <c r="A22" s="17" t="s">
        <v>47</v>
      </c>
      <c r="B22" s="15" t="s">
        <v>48</v>
      </c>
      <c r="C22" s="12"/>
      <c r="D22" s="18">
        <v>0</v>
      </c>
      <c r="E22" s="18">
        <v>0</v>
      </c>
      <c r="F22" s="18">
        <f>F21-F20-F23+F24</f>
        <v>0</v>
      </c>
      <c r="G22" s="18">
        <f>G21-G20-G23+G24</f>
        <v>0</v>
      </c>
      <c r="H22" s="18">
        <f>H21-H20-H23+H24</f>
        <v>0</v>
      </c>
      <c r="I22" s="16"/>
    </row>
    <row r="23" spans="1:9" ht="15.75">
      <c r="A23" s="17" t="s">
        <v>49</v>
      </c>
      <c r="B23" s="15" t="s">
        <v>50</v>
      </c>
      <c r="C23" s="18"/>
      <c r="D23" s="18">
        <f>E23+F23+G23+H23</f>
        <v>0</v>
      </c>
      <c r="E23" s="18"/>
      <c r="F23" s="18"/>
      <c r="G23" s="18"/>
      <c r="H23" s="18"/>
      <c r="I23" s="16">
        <f>D23-C23</f>
        <v>0</v>
      </c>
    </row>
    <row r="24" spans="1:9" ht="16.5" thickBot="1">
      <c r="A24" s="19" t="s">
        <v>51</v>
      </c>
      <c r="B24" s="20" t="s">
        <v>52</v>
      </c>
      <c r="C24" s="21"/>
      <c r="D24" s="21">
        <f>E24+F24+G24+H24</f>
        <v>0</v>
      </c>
      <c r="E24" s="21"/>
      <c r="F24" s="21"/>
      <c r="G24" s="21"/>
      <c r="H24" s="21"/>
      <c r="I24" s="22">
        <f>D24-C24</f>
        <v>0</v>
      </c>
    </row>
    <row r="26" spans="1:9" ht="15.75">
      <c r="A26" s="28" t="s">
        <v>53</v>
      </c>
      <c r="B26" s="28"/>
      <c r="C26" s="4"/>
      <c r="D26" s="4"/>
      <c r="E26" s="4"/>
      <c r="F26" s="4"/>
      <c r="G26" s="4"/>
      <c r="H26" s="4"/>
    </row>
    <row r="27" spans="1:9" ht="15.75">
      <c r="A27" s="23"/>
      <c r="B27" s="4"/>
      <c r="C27" s="4"/>
      <c r="D27" s="4"/>
      <c r="E27" s="4"/>
      <c r="F27" s="4"/>
      <c r="G27" s="4"/>
      <c r="H27" s="4"/>
    </row>
    <row r="28" spans="1:9" ht="15.75">
      <c r="A28" s="29" t="s">
        <v>54</v>
      </c>
      <c r="B28" s="29"/>
      <c r="C28" s="24"/>
      <c r="D28" s="30" t="s">
        <v>58</v>
      </c>
      <c r="E28" s="30"/>
      <c r="F28" s="30"/>
      <c r="G28" s="4"/>
      <c r="H28" s="4"/>
    </row>
    <row r="29" spans="1:9" ht="15.75">
      <c r="A29" s="2" t="s">
        <v>55</v>
      </c>
      <c r="B29" s="4"/>
      <c r="C29" s="4"/>
      <c r="D29" s="4"/>
      <c r="E29" s="4"/>
      <c r="F29" s="4"/>
      <c r="G29" s="4"/>
      <c r="H29" s="4"/>
    </row>
    <row r="30" spans="1:9" ht="9" customHeight="1">
      <c r="A30" s="2"/>
      <c r="B30" s="4"/>
      <c r="C30" s="4"/>
      <c r="D30" s="4"/>
      <c r="E30" s="4"/>
      <c r="F30" s="4"/>
      <c r="G30" s="4"/>
      <c r="H30" s="4"/>
    </row>
    <row r="31" spans="1:9" ht="15.75">
      <c r="A31" s="29" t="s">
        <v>56</v>
      </c>
      <c r="B31" s="29"/>
      <c r="C31" s="24"/>
      <c r="D31" s="30" t="s">
        <v>59</v>
      </c>
      <c r="E31" s="30"/>
      <c r="F31" s="30"/>
      <c r="G31" s="4"/>
      <c r="H31" s="4"/>
    </row>
    <row r="32" spans="1:9" ht="15.75">
      <c r="A32" s="2" t="s">
        <v>57</v>
      </c>
      <c r="B32" s="4"/>
      <c r="C32" s="4"/>
      <c r="D32" s="4"/>
      <c r="E32" s="4"/>
      <c r="F32" s="4"/>
      <c r="G32" s="4"/>
      <c r="H32" s="4"/>
    </row>
    <row r="33" spans="1:8" ht="15.75">
      <c r="A33" s="2"/>
      <c r="B33" s="4"/>
      <c r="C33" s="4"/>
      <c r="D33" s="4"/>
      <c r="E33" s="4"/>
      <c r="F33" s="4"/>
      <c r="G33" s="4"/>
      <c r="H33" s="4"/>
    </row>
  </sheetData>
  <mergeCells count="12">
    <mergeCell ref="A3:I3"/>
    <mergeCell ref="A6:A7"/>
    <mergeCell ref="B6:B7"/>
    <mergeCell ref="C6:C7"/>
    <mergeCell ref="D6:D7"/>
    <mergeCell ref="E6:H6"/>
    <mergeCell ref="I6:I7"/>
    <mergeCell ref="A26:B26"/>
    <mergeCell ref="A28:B28"/>
    <mergeCell ref="A31:B31"/>
    <mergeCell ref="D28:F28"/>
    <mergeCell ref="D31:F31"/>
  </mergeCells>
  <pageMargins left="0.39370078740157483" right="0.19685039370078741" top="0" bottom="0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Кассовый план (2018)</vt:lpstr>
      <vt:lpstr>'Кассовый план (2018)'!Область_печати</vt:lpstr>
    </vt:vector>
  </TitlesOfParts>
  <Company>NELKO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NELKO</dc:creator>
  <cp:lastModifiedBy>Алиев Ш Д</cp:lastModifiedBy>
  <cp:lastPrinted>2018-03-12T11:20:06Z</cp:lastPrinted>
  <dcterms:created xsi:type="dcterms:W3CDTF">2009-03-11T12:46:02Z</dcterms:created>
  <dcterms:modified xsi:type="dcterms:W3CDTF">2018-03-15T05:27:34Z</dcterms:modified>
</cp:coreProperties>
</file>